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8220" activeTab="4"/>
  </bookViews>
  <sheets>
    <sheet name="o problema" sheetId="1" r:id="rId1"/>
    <sheet name="os registros" sheetId="2" r:id="rId2"/>
    <sheet name="mutação" sheetId="3" r:id="rId3"/>
    <sheet name="consolidação" sheetId="4" r:id="rId4"/>
    <sheet name="composição" sheetId="5" r:id="rId5"/>
  </sheets>
  <definedNames>
    <definedName name="_ftn1" localSheetId="4">'composição'!$A$60</definedName>
    <definedName name="_ftn1" localSheetId="3">'consolidação'!$A$62</definedName>
    <definedName name="_ftn1" localSheetId="2">'mutação'!$A$53</definedName>
    <definedName name="_ftn1" localSheetId="0">'o problema'!#REF!</definedName>
    <definedName name="_ftn1" localSheetId="1">'os registros'!$A$70</definedName>
    <definedName name="_ftnref1" localSheetId="4">'composição'!$A$6</definedName>
    <definedName name="_ftnref1" localSheetId="3">'consolidação'!$A$6</definedName>
    <definedName name="_ftnref1" localSheetId="2">'mutação'!$A$9</definedName>
    <definedName name="_ftnref1" localSheetId="0">'o problema'!$A$5</definedName>
    <definedName name="_ftnref1" localSheetId="1">'os registros'!$A$7</definedName>
    <definedName name="_xlnm.Print_Area" localSheetId="4">'composição'!$A$1:$F$27</definedName>
    <definedName name="_xlnm.Print_Area" localSheetId="3">'consolidação'!$A$1:$G$27</definedName>
    <definedName name="_xlnm.Print_Area" localSheetId="2">'mutação'!$A$1:$F$19</definedName>
  </definedNames>
  <calcPr fullCalcOnLoad="1"/>
</workbook>
</file>

<file path=xl/sharedStrings.xml><?xml version="1.0" encoding="utf-8"?>
<sst xmlns="http://schemas.openxmlformats.org/spreadsheetml/2006/main" count="139" uniqueCount="99">
  <si>
    <t xml:space="preserve">      </t>
  </si>
  <si>
    <t>Contas</t>
  </si>
  <si>
    <t>Investimentos</t>
  </si>
  <si>
    <t>a</t>
  </si>
  <si>
    <t>INVESTIDORA</t>
  </si>
  <si>
    <t>Caixa Geral</t>
  </si>
  <si>
    <t>INVESTIDA</t>
  </si>
  <si>
    <t>grupos</t>
  </si>
  <si>
    <t>ativo circulante</t>
  </si>
  <si>
    <t>realizável a longo prazo</t>
  </si>
  <si>
    <t>permanente</t>
  </si>
  <si>
    <t>ativo total</t>
  </si>
  <si>
    <t>passivo circulante</t>
  </si>
  <si>
    <t>exigivel a longo prazo</t>
  </si>
  <si>
    <t>passivo total</t>
  </si>
  <si>
    <t>soma</t>
  </si>
  <si>
    <t>ajuste</t>
  </si>
  <si>
    <t>integração</t>
  </si>
  <si>
    <t>capital social</t>
  </si>
  <si>
    <t>equivalencia patrimonial</t>
  </si>
  <si>
    <t>valor</t>
  </si>
  <si>
    <t>grupo / conta</t>
  </si>
  <si>
    <t>realizavel a longo prazo</t>
  </si>
  <si>
    <t>total do ativo</t>
  </si>
  <si>
    <t>resultados futuros</t>
  </si>
  <si>
    <t>aquisição do investimento</t>
  </si>
  <si>
    <t>total do passivo</t>
  </si>
  <si>
    <t>resultados do exercicio</t>
  </si>
  <si>
    <t>inicial</t>
  </si>
  <si>
    <t>final</t>
  </si>
  <si>
    <t>variação</t>
  </si>
  <si>
    <t>total</t>
  </si>
  <si>
    <t>total consolidado</t>
  </si>
  <si>
    <t>resultados equivalencia patrimonial</t>
  </si>
  <si>
    <t>Imobilizado</t>
  </si>
  <si>
    <t>Rio de janeiro Xo</t>
  </si>
  <si>
    <t>Valor transferido de APOLLO</t>
  </si>
  <si>
    <t>Papel de trabalho 1 – Composição do Patrimônio Liquido da VIS Software na subscrição de capital</t>
  </si>
  <si>
    <t>Valor</t>
  </si>
  <si>
    <t>Capital Social</t>
  </si>
  <si>
    <t>Capital a Realizar</t>
  </si>
  <si>
    <t>Reservas de Lucros</t>
  </si>
  <si>
    <t xml:space="preserve">Total do capital próprio </t>
  </si>
  <si>
    <t>Papel de Trabalho 2 – Balanço Patrimonial no final do exercício social conjunto</t>
  </si>
  <si>
    <t>Grupos</t>
  </si>
  <si>
    <t>Virtus</t>
  </si>
  <si>
    <t>VIS</t>
  </si>
  <si>
    <t>Ativo Circulante</t>
  </si>
  <si>
    <t>Realizável LP</t>
  </si>
  <si>
    <t>Permanente</t>
  </si>
  <si>
    <t>Total dos capitais aplicados</t>
  </si>
  <si>
    <t>Passivo Circulante</t>
  </si>
  <si>
    <t>Exigível LP</t>
  </si>
  <si>
    <t xml:space="preserve">Receitas liquidas diferidas antecipadas </t>
  </si>
  <si>
    <t>Reservas de Capital</t>
  </si>
  <si>
    <t>Total dos capitais de origens</t>
  </si>
  <si>
    <t>A empresa ADM Virtus subscreveu integralmente a empresa VIS Software ao adquirir o seu PL por 6.000,00.[1]</t>
  </si>
  <si>
    <t>Concretizada a transação Virtus emprestou a VIS o valor de 1.000,00 com vencimento a longo prazo.</t>
  </si>
  <si>
    <r>
      <rPr>
        <sz val="10"/>
        <rFont val="Calibri"/>
        <family val="2"/>
      </rPr>
      <t>A empresa ADM Virtus recebe de sua controladora no exterior US$ 1,800.00  (P</t>
    </r>
    <r>
      <rPr>
        <sz val="9"/>
        <rFont val="Calibri"/>
        <family val="2"/>
      </rPr>
      <t xml:space="preserve">aridade cambial = 1,75) </t>
    </r>
  </si>
  <si>
    <t>Papel de Trabalho 3 – Resultados antas do Imposto de Renda</t>
  </si>
  <si>
    <t>Resultado Bruto</t>
  </si>
  <si>
    <t>Despesas Operacionais</t>
  </si>
  <si>
    <t>Resultado antes do IR</t>
  </si>
  <si>
    <r>
      <t>[1]</t>
    </r>
    <r>
      <rPr>
        <sz val="12"/>
        <color indexed="10"/>
        <rFont val="Calibri"/>
        <family val="2"/>
      </rPr>
      <t xml:space="preserve"> Disclosure: Na formalização do novo contrato foi acertado pela investida a integralização do capital pendente através da cessão de um terreno totalmente livre e desembaraçado no valor de 2.500,00, imediatamente contabilizado em seu patrimônio.</t>
    </r>
  </si>
  <si>
    <t>Registros nos livros legais das duas empresas</t>
  </si>
  <si>
    <t>Balanços Patrimoniais consolidados após os ajustamentos comuns</t>
  </si>
  <si>
    <t>Composição dos investimentos e notas explicativas</t>
  </si>
  <si>
    <t>Vr subscrição conforme documento</t>
  </si>
  <si>
    <t>Deságio</t>
  </si>
  <si>
    <t>Vr. Referente modificação PL / Vis</t>
  </si>
  <si>
    <t>Vr. Integralização conforme documento</t>
  </si>
  <si>
    <t>Valor transferencia VIS</t>
  </si>
  <si>
    <t>Valor a Receber / RLP</t>
  </si>
  <si>
    <t>Contas a Receber / RLP</t>
  </si>
  <si>
    <t>Receitas Cambiais</t>
  </si>
  <si>
    <t>Reserva de Lucros</t>
  </si>
  <si>
    <t>Vr. Transferencia resultados</t>
  </si>
  <si>
    <t xml:space="preserve">a </t>
  </si>
  <si>
    <t>Vr.  Perda EP / Vis</t>
  </si>
  <si>
    <r>
      <t xml:space="preserve">Provisão IR/CSLL </t>
    </r>
    <r>
      <rPr>
        <sz val="10"/>
        <rFont val="Arial"/>
        <family val="2"/>
      </rPr>
      <t>(30% s/ 1750,00)</t>
    </r>
  </si>
  <si>
    <t>Resultados do Exercicio</t>
  </si>
  <si>
    <t>Vr. Apropriação resultados</t>
  </si>
  <si>
    <t>Contas a Pagar  LP</t>
  </si>
  <si>
    <t>Valor transferido de Virtus</t>
  </si>
  <si>
    <t>Terrenos AP</t>
  </si>
  <si>
    <t>Reserva de Capital</t>
  </si>
  <si>
    <t>Observar que o registro 0 (zero) já foi contabilizado e consta do Balanço Patrimonial</t>
  </si>
  <si>
    <t>Não houve calculos do IR/CSLL em virude do resultado ter sido negativo</t>
  </si>
  <si>
    <t>Disclosure</t>
  </si>
  <si>
    <t>VIRTUS</t>
  </si>
  <si>
    <t>Receitas liquidas antecipadas</t>
  </si>
  <si>
    <t>reservas de capital</t>
  </si>
  <si>
    <t>reservas de lucros</t>
  </si>
  <si>
    <r>
      <t xml:space="preserve">reservas de lucros </t>
    </r>
    <r>
      <rPr>
        <sz val="8"/>
        <rFont val="Arial"/>
        <family val="2"/>
      </rPr>
      <t>1</t>
    </r>
  </si>
  <si>
    <t>deságio aquisição investimentos</t>
  </si>
  <si>
    <r>
      <t xml:space="preserve">resultados exercicio </t>
    </r>
    <r>
      <rPr>
        <sz val="8"/>
        <rFont val="Arial"/>
        <family val="2"/>
      </rPr>
      <t>2</t>
    </r>
  </si>
  <si>
    <t>desagio na aquisição do investimento</t>
  </si>
  <si>
    <t>Patrimonio Liquido VIS</t>
  </si>
  <si>
    <t>reservas capital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</si>
</sst>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#,##0.000"/>
    <numFmt numFmtId="169" formatCode="#,##0.0"/>
    <numFmt numFmtId="170" formatCode="[$€-2]\ #,##0.00_);[Red]\([$€-2]\ #,##0.00\)"/>
  </numFmts>
  <fonts count="6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40"/>
      <name val="Arial"/>
      <family val="0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2"/>
      <color indexed="10"/>
      <name val="Calibri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2"/>
      <color rgb="FFFF0000"/>
      <name val="Calibri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44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3" fillId="0" borderId="0" xfId="44" applyFont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" fontId="4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2" fontId="4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3" fillId="36" borderId="10" xfId="44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top" wrapText="1"/>
    </xf>
    <xf numFmtId="4" fontId="12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vertical="top" wrapText="1"/>
    </xf>
    <xf numFmtId="4" fontId="4" fillId="37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 horizontal="right" vertical="top" wrapText="1"/>
    </xf>
    <xf numFmtId="0" fontId="11" fillId="37" borderId="10" xfId="0" applyFont="1" applyFill="1" applyBorder="1" applyAlignment="1">
      <alignment horizontal="left" vertical="top" wrapText="1"/>
    </xf>
    <xf numFmtId="2" fontId="12" fillId="37" borderId="10" xfId="0" applyNumberFormat="1" applyFont="1" applyFill="1" applyBorder="1" applyAlignment="1">
      <alignment horizontal="right" vertical="top" wrapText="1"/>
    </xf>
    <xf numFmtId="0" fontId="0" fillId="38" borderId="10" xfId="0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0" fontId="14" fillId="37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top" wrapText="1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4" fontId="3" fillId="37" borderId="10" xfId="0" applyNumberFormat="1" applyFont="1" applyFill="1" applyBorder="1" applyAlignment="1">
      <alignment horizontal="left" vertical="top" wrapText="1"/>
    </xf>
    <xf numFmtId="4" fontId="4" fillId="37" borderId="10" xfId="0" applyNumberFormat="1" applyFont="1" applyFill="1" applyBorder="1" applyAlignment="1">
      <alignment horizontal="left"/>
    </xf>
    <xf numFmtId="4" fontId="0" fillId="38" borderId="10" xfId="0" applyNumberFormat="1" applyFont="1" applyFill="1" applyBorder="1" applyAlignment="1">
      <alignment/>
    </xf>
    <xf numFmtId="0" fontId="5" fillId="0" borderId="0" xfId="44" applyFont="1" applyAlignment="1" applyProtection="1">
      <alignment horizontal="left" indent="4"/>
      <protection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4" fontId="16" fillId="0" borderId="14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vertical="top" wrapText="1"/>
    </xf>
    <xf numFmtId="4" fontId="15" fillId="0" borderId="1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0" fontId="15" fillId="0" borderId="0" xfId="0" applyFont="1" applyAlignment="1">
      <alignment horizontal="left" indent="4"/>
    </xf>
    <xf numFmtId="0" fontId="16" fillId="0" borderId="0" xfId="0" applyFont="1" applyAlignment="1">
      <alignment horizontal="left" indent="4"/>
    </xf>
    <xf numFmtId="0" fontId="15" fillId="0" borderId="11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64" fillId="0" borderId="0" xfId="0" applyFont="1" applyAlignment="1">
      <alignment horizontal="justify"/>
    </xf>
    <xf numFmtId="0" fontId="11" fillId="34" borderId="10" xfId="44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>
      <alignment horizontal="left"/>
    </xf>
    <xf numFmtId="4" fontId="10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left" vertical="top" wrapText="1"/>
    </xf>
    <xf numFmtId="4" fontId="10" fillId="34" borderId="10" xfId="0" applyNumberFormat="1" applyFont="1" applyFill="1" applyBorder="1" applyAlignment="1">
      <alignment horizontal="right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righ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/>
    </xf>
    <xf numFmtId="0" fontId="67" fillId="35" borderId="10" xfId="0" applyFont="1" applyFill="1" applyBorder="1" applyAlignment="1">
      <alignment horizontal="right" vertical="top" wrapText="1"/>
    </xf>
    <xf numFmtId="4" fontId="67" fillId="35" borderId="10" xfId="0" applyNumberFormat="1" applyFont="1" applyFill="1" applyBorder="1" applyAlignment="1">
      <alignment/>
    </xf>
    <xf numFmtId="0" fontId="67" fillId="35" borderId="10" xfId="0" applyFont="1" applyFill="1" applyBorder="1" applyAlignment="1">
      <alignment horizontal="center" vertical="top" wrapText="1"/>
    </xf>
    <xf numFmtId="4" fontId="67" fillId="35" borderId="10" xfId="0" applyNumberFormat="1" applyFont="1" applyFill="1" applyBorder="1" applyAlignment="1">
      <alignment horizontal="right" vertical="top" wrapText="1"/>
    </xf>
    <xf numFmtId="0" fontId="67" fillId="35" borderId="10" xfId="0" applyFont="1" applyFill="1" applyBorder="1" applyAlignment="1">
      <alignment/>
    </xf>
    <xf numFmtId="0" fontId="6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5" fillId="35" borderId="10" xfId="44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 horizontal="left"/>
    </xf>
    <xf numFmtId="4" fontId="46" fillId="35" borderId="10" xfId="0" applyNumberFormat="1" applyFont="1" applyFill="1" applyBorder="1" applyAlignment="1">
      <alignment vertical="top" wrapText="1"/>
    </xf>
    <xf numFmtId="4" fontId="43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1504950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591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4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49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133350</xdr:rowOff>
    </xdr:from>
    <xdr:to>
      <xdr:col>3</xdr:col>
      <xdr:colOff>809625</xdr:colOff>
      <xdr:row>47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449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828675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038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1190625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038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2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53.28125" style="0" customWidth="1"/>
    <col min="2" max="2" width="23.57421875" style="0" customWidth="1"/>
    <col min="3" max="3" width="22.8515625" style="0" customWidth="1"/>
  </cols>
  <sheetData>
    <row r="4" ht="12.75">
      <c r="A4" s="1" t="s">
        <v>0</v>
      </c>
    </row>
    <row r="5" ht="12.75">
      <c r="A5" s="98" t="s">
        <v>56</v>
      </c>
    </row>
    <row r="6" ht="16.5" customHeight="1">
      <c r="A6" s="107" t="s">
        <v>57</v>
      </c>
    </row>
    <row r="7" ht="12.75">
      <c r="A7" s="108" t="s">
        <v>58</v>
      </c>
    </row>
    <row r="8" ht="18" customHeight="1">
      <c r="A8" s="99"/>
    </row>
    <row r="9" ht="13.5" thickBot="1">
      <c r="A9" s="99" t="s">
        <v>37</v>
      </c>
    </row>
    <row r="10" spans="1:2" ht="13.5" thickBot="1">
      <c r="A10" s="100" t="s">
        <v>1</v>
      </c>
      <c r="B10" s="101" t="s">
        <v>38</v>
      </c>
    </row>
    <row r="11" spans="1:2" ht="13.5" thickBot="1">
      <c r="A11" s="102" t="s">
        <v>39</v>
      </c>
      <c r="B11" s="103">
        <v>7000</v>
      </c>
    </row>
    <row r="12" spans="1:2" ht="13.5" thickBot="1">
      <c r="A12" s="102" t="s">
        <v>40</v>
      </c>
      <c r="B12" s="103">
        <v>-2200</v>
      </c>
    </row>
    <row r="13" spans="1:2" ht="13.5" thickBot="1">
      <c r="A13" s="102" t="s">
        <v>41</v>
      </c>
      <c r="B13" s="103">
        <v>1200</v>
      </c>
    </row>
    <row r="14" spans="1:2" ht="13.5" thickBot="1">
      <c r="A14" s="102" t="s">
        <v>42</v>
      </c>
      <c r="B14" s="103">
        <v>6000</v>
      </c>
    </row>
    <row r="15" ht="12.75">
      <c r="A15" s="99"/>
    </row>
    <row r="16" ht="13.5" thickBot="1">
      <c r="A16" s="99" t="s">
        <v>43</v>
      </c>
    </row>
    <row r="17" spans="1:3" ht="13.5" thickBot="1">
      <c r="A17" s="100" t="s">
        <v>44</v>
      </c>
      <c r="B17" s="101" t="s">
        <v>45</v>
      </c>
      <c r="C17" s="101" t="s">
        <v>46</v>
      </c>
    </row>
    <row r="18" spans="1:3" ht="12" customHeight="1" thickBot="1">
      <c r="A18" s="104" t="s">
        <v>47</v>
      </c>
      <c r="B18" s="105">
        <v>3200</v>
      </c>
      <c r="C18" s="105">
        <v>4100</v>
      </c>
    </row>
    <row r="19" spans="1:3" ht="13.5" thickBot="1">
      <c r="A19" s="104" t="s">
        <v>48</v>
      </c>
      <c r="B19" s="105">
        <v>3000</v>
      </c>
      <c r="C19" s="105">
        <v>2400</v>
      </c>
    </row>
    <row r="20" spans="1:3" ht="13.5" thickBot="1">
      <c r="A20" s="104" t="s">
        <v>49</v>
      </c>
      <c r="B20" s="105">
        <v>8800</v>
      </c>
      <c r="C20" s="105">
        <v>3500</v>
      </c>
    </row>
    <row r="21" spans="1:3" ht="13.5" thickBot="1">
      <c r="A21" s="104" t="s">
        <v>50</v>
      </c>
      <c r="B21" s="105">
        <v>15000</v>
      </c>
      <c r="C21" s="105">
        <v>10000</v>
      </c>
    </row>
    <row r="22" spans="1:3" ht="13.5" thickBot="1">
      <c r="A22" s="104" t="s">
        <v>51</v>
      </c>
      <c r="B22" s="105">
        <v>2300</v>
      </c>
      <c r="C22" s="105">
        <v>1000</v>
      </c>
    </row>
    <row r="23" spans="1:3" ht="13.5" thickBot="1">
      <c r="A23" s="104" t="s">
        <v>52</v>
      </c>
      <c r="B23" s="105">
        <v>1200</v>
      </c>
      <c r="C23" s="106"/>
    </row>
    <row r="24" spans="1:3" ht="13.5" thickBot="1">
      <c r="A24" s="104" t="s">
        <v>53</v>
      </c>
      <c r="B24" s="105">
        <v>1800</v>
      </c>
      <c r="C24" s="106">
        <v>500</v>
      </c>
    </row>
    <row r="25" spans="1:3" ht="13.5" thickBot="1">
      <c r="A25" s="104" t="s">
        <v>39</v>
      </c>
      <c r="B25" s="105">
        <v>6000</v>
      </c>
      <c r="C25" s="105">
        <v>7000</v>
      </c>
    </row>
    <row r="26" spans="1:3" ht="15" customHeight="1" thickBot="1">
      <c r="A26" s="104" t="s">
        <v>54</v>
      </c>
      <c r="B26" s="105">
        <v>1000</v>
      </c>
      <c r="C26" s="106">
        <v>300</v>
      </c>
    </row>
    <row r="27" spans="1:3" ht="14.25" customHeight="1" thickBot="1">
      <c r="A27" s="104" t="s">
        <v>41</v>
      </c>
      <c r="B27" s="105">
        <v>2700</v>
      </c>
      <c r="C27" s="105">
        <v>1200</v>
      </c>
    </row>
    <row r="28" spans="1:3" ht="13.5" thickBot="1">
      <c r="A28" s="104" t="s">
        <v>55</v>
      </c>
      <c r="B28" s="105">
        <v>15000</v>
      </c>
      <c r="C28" s="105">
        <v>10000</v>
      </c>
    </row>
    <row r="29" ht="12.75">
      <c r="A29" s="99"/>
    </row>
    <row r="30" ht="13.5" thickBot="1">
      <c r="A30" s="99" t="s">
        <v>59</v>
      </c>
    </row>
    <row r="31" spans="1:3" ht="13.5" thickBot="1">
      <c r="A31" s="109" t="s">
        <v>60</v>
      </c>
      <c r="B31" s="110">
        <v>6500</v>
      </c>
      <c r="C31" s="110">
        <v>3500</v>
      </c>
    </row>
    <row r="32" spans="1:3" ht="13.5" thickBot="1">
      <c r="A32" s="104" t="s">
        <v>61</v>
      </c>
      <c r="B32" s="105">
        <v>3800</v>
      </c>
      <c r="C32" s="105">
        <v>4600</v>
      </c>
    </row>
    <row r="33" spans="1:3" ht="13.5" thickBot="1">
      <c r="A33" s="104" t="s">
        <v>62</v>
      </c>
      <c r="B33" s="105">
        <v>2700</v>
      </c>
      <c r="C33" s="105">
        <v>-1100</v>
      </c>
    </row>
    <row r="36" ht="81">
      <c r="A36" s="112" t="s">
        <v>63</v>
      </c>
    </row>
    <row r="37" ht="12.75">
      <c r="A37" s="111"/>
    </row>
    <row r="38" ht="12.75">
      <c r="A38" s="111" t="s">
        <v>64</v>
      </c>
    </row>
    <row r="39" ht="12.75">
      <c r="A39" s="111"/>
    </row>
    <row r="40" ht="12.75">
      <c r="A40" s="111" t="s">
        <v>65</v>
      </c>
    </row>
    <row r="41" ht="12.75">
      <c r="A41" s="111"/>
    </row>
    <row r="42" ht="12.75">
      <c r="A42" s="111" t="s">
        <v>66</v>
      </c>
    </row>
  </sheetData>
  <sheetProtection/>
  <hyperlinks>
    <hyperlink ref="A5" location="_ftn1" display="_ftn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&amp;L&amp;"Arial,Negrito"&amp;14&amp;KFF0000ADM VIRTUS&amp;RPAPEL MESTRE</oddHeader>
    <oddFooter>&amp;LDOCENTE -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0"/>
  <sheetViews>
    <sheetView zoomScalePageLayoutView="0" workbookViewId="0" topLeftCell="A5">
      <selection activeCell="B26" sqref="B26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3.140625" style="0" customWidth="1"/>
    <col min="4" max="4" width="12.7109375" style="0" customWidth="1"/>
  </cols>
  <sheetData>
    <row r="4" ht="12.75">
      <c r="A4" s="1" t="s">
        <v>0</v>
      </c>
    </row>
    <row r="5" spans="1:4" ht="15.75">
      <c r="A5" s="84"/>
      <c r="B5" s="46" t="s">
        <v>4</v>
      </c>
      <c r="C5" s="45"/>
      <c r="D5" s="45"/>
    </row>
    <row r="6" spans="1:4" ht="15">
      <c r="A6" s="84"/>
      <c r="B6" s="45" t="s">
        <v>35</v>
      </c>
      <c r="C6" s="45"/>
      <c r="D6" s="45"/>
    </row>
    <row r="7" spans="1:4" ht="15.75">
      <c r="A7" s="113">
        <v>1</v>
      </c>
      <c r="B7" s="114" t="s">
        <v>2</v>
      </c>
      <c r="C7" s="115"/>
      <c r="D7" s="45"/>
    </row>
    <row r="8" spans="1:4" ht="15">
      <c r="A8" s="116" t="s">
        <v>3</v>
      </c>
      <c r="B8" s="114" t="s">
        <v>40</v>
      </c>
      <c r="C8" s="45"/>
      <c r="D8" s="115">
        <v>6000</v>
      </c>
    </row>
    <row r="9" spans="1:4" ht="16.5" customHeight="1">
      <c r="A9" s="84"/>
      <c r="B9" s="114" t="s">
        <v>67</v>
      </c>
      <c r="C9" s="45"/>
      <c r="D9" s="45"/>
    </row>
    <row r="10" spans="1:4" ht="15">
      <c r="A10" s="117"/>
      <c r="B10" s="118"/>
      <c r="C10" s="84"/>
      <c r="D10" s="45"/>
    </row>
    <row r="11" spans="1:4" ht="18" customHeight="1">
      <c r="A11" s="119">
        <v>2</v>
      </c>
      <c r="B11" s="120" t="s">
        <v>2</v>
      </c>
      <c r="C11" s="115"/>
      <c r="D11" s="45"/>
    </row>
    <row r="12" spans="1:4" ht="15">
      <c r="A12" s="117" t="s">
        <v>3</v>
      </c>
      <c r="B12" s="120" t="s">
        <v>68</v>
      </c>
      <c r="C12" s="115"/>
      <c r="D12" s="121">
        <v>2500</v>
      </c>
    </row>
    <row r="13" spans="1:4" ht="18" customHeight="1">
      <c r="A13" s="84"/>
      <c r="B13" s="120" t="s">
        <v>69</v>
      </c>
      <c r="C13" s="115"/>
      <c r="D13" s="121"/>
    </row>
    <row r="14" spans="1:4" ht="15">
      <c r="A14" s="117"/>
      <c r="B14" s="122"/>
      <c r="C14" s="115"/>
      <c r="D14" s="121"/>
    </row>
    <row r="15" spans="1:4" ht="15.75">
      <c r="A15" s="123">
        <v>3</v>
      </c>
      <c r="B15" s="114" t="s">
        <v>40</v>
      </c>
      <c r="C15" s="45"/>
      <c r="D15" s="121"/>
    </row>
    <row r="16" spans="1:4" ht="15">
      <c r="A16" s="84" t="s">
        <v>3</v>
      </c>
      <c r="B16" s="114" t="s">
        <v>5</v>
      </c>
      <c r="C16" s="45"/>
      <c r="D16" s="121">
        <v>6000</v>
      </c>
    </row>
    <row r="17" spans="1:4" ht="19.5" customHeight="1">
      <c r="A17" s="84"/>
      <c r="B17" s="120" t="s">
        <v>70</v>
      </c>
      <c r="C17" s="45"/>
      <c r="D17" s="121"/>
    </row>
    <row r="18" spans="1:4" ht="15">
      <c r="A18" s="84"/>
      <c r="B18" s="120"/>
      <c r="C18" s="45"/>
      <c r="D18" s="121"/>
    </row>
    <row r="19" spans="1:4" ht="15.75">
      <c r="A19" s="124">
        <v>4</v>
      </c>
      <c r="B19" s="125" t="s">
        <v>72</v>
      </c>
      <c r="C19" s="126"/>
      <c r="D19" s="121"/>
    </row>
    <row r="20" spans="1:4" ht="15">
      <c r="A20" s="127" t="s">
        <v>3</v>
      </c>
      <c r="B20" s="125" t="s">
        <v>5</v>
      </c>
      <c r="C20" s="128"/>
      <c r="D20" s="121">
        <v>1000</v>
      </c>
    </row>
    <row r="21" spans="1:4" ht="15">
      <c r="A21" s="127"/>
      <c r="B21" s="125" t="s">
        <v>71</v>
      </c>
      <c r="C21" s="126"/>
      <c r="D21" s="45"/>
    </row>
    <row r="22" spans="1:4" ht="15.75">
      <c r="A22" s="124"/>
      <c r="B22" s="125"/>
      <c r="C22" s="126"/>
      <c r="D22" s="121"/>
    </row>
    <row r="23" spans="1:4" ht="15.75">
      <c r="A23" s="123">
        <v>5</v>
      </c>
      <c r="B23" s="125" t="s">
        <v>5</v>
      </c>
      <c r="C23" s="45"/>
      <c r="D23" s="115">
        <v>3150</v>
      </c>
    </row>
    <row r="24" spans="1:4" ht="15">
      <c r="A24" s="84" t="s">
        <v>3</v>
      </c>
      <c r="B24" s="125" t="s">
        <v>73</v>
      </c>
      <c r="C24" s="115">
        <v>3000</v>
      </c>
      <c r="D24" s="121"/>
    </row>
    <row r="25" spans="1:4" ht="15">
      <c r="A25" s="84" t="s">
        <v>3</v>
      </c>
      <c r="B25" s="125" t="s">
        <v>74</v>
      </c>
      <c r="C25" s="115">
        <v>150</v>
      </c>
      <c r="D25" s="121">
        <v>3150</v>
      </c>
    </row>
    <row r="26" spans="1:4" ht="15">
      <c r="A26" s="84"/>
      <c r="B26" s="125"/>
      <c r="C26" s="115"/>
      <c r="D26" s="121"/>
    </row>
    <row r="27" spans="1:4" ht="15">
      <c r="A27" s="84"/>
      <c r="B27" s="125"/>
      <c r="C27" s="115"/>
      <c r="D27" s="121"/>
    </row>
    <row r="28" spans="1:4" ht="15.75">
      <c r="A28" s="123">
        <v>6</v>
      </c>
      <c r="B28" s="125" t="s">
        <v>41</v>
      </c>
      <c r="C28" s="115"/>
      <c r="D28" s="121"/>
    </row>
    <row r="29" spans="1:4" ht="15">
      <c r="A29" s="84" t="s">
        <v>77</v>
      </c>
      <c r="B29" s="125" t="s">
        <v>2</v>
      </c>
      <c r="C29" s="115"/>
      <c r="D29" s="121">
        <v>1100</v>
      </c>
    </row>
    <row r="30" spans="1:4" ht="15">
      <c r="A30" s="84"/>
      <c r="B30" s="125" t="s">
        <v>78</v>
      </c>
      <c r="C30" s="45"/>
      <c r="D30" s="45"/>
    </row>
    <row r="31" spans="1:4" ht="15">
      <c r="A31" s="84"/>
      <c r="B31" s="125"/>
      <c r="C31" s="115"/>
      <c r="D31" s="121"/>
    </row>
    <row r="32" spans="1:4" ht="15.75">
      <c r="A32" s="123">
        <v>6</v>
      </c>
      <c r="B32" s="125" t="s">
        <v>5</v>
      </c>
      <c r="C32" s="115"/>
      <c r="D32" s="121">
        <v>2700</v>
      </c>
    </row>
    <row r="33" spans="1:4" ht="15">
      <c r="A33" s="84" t="s">
        <v>3</v>
      </c>
      <c r="B33" s="125" t="s">
        <v>75</v>
      </c>
      <c r="C33" s="115">
        <v>2175</v>
      </c>
      <c r="D33" s="121"/>
    </row>
    <row r="34" spans="1:4" ht="15">
      <c r="A34" s="84" t="s">
        <v>3</v>
      </c>
      <c r="B34" s="125" t="s">
        <v>79</v>
      </c>
      <c r="C34" s="115">
        <v>525</v>
      </c>
      <c r="D34" s="121">
        <v>2700</v>
      </c>
    </row>
    <row r="35" spans="1:4" ht="15">
      <c r="A35" s="84"/>
      <c r="B35" s="125" t="s">
        <v>76</v>
      </c>
      <c r="C35" s="115"/>
      <c r="D35" s="121"/>
    </row>
    <row r="36" spans="1:4" ht="15">
      <c r="A36" s="84"/>
      <c r="B36" s="125"/>
      <c r="C36" s="115"/>
      <c r="D36" s="121"/>
    </row>
    <row r="37" spans="1:4" ht="15">
      <c r="A37" s="127"/>
      <c r="B37" s="129"/>
      <c r="C37" s="127"/>
      <c r="D37" s="12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spans="1:3" ht="14.25">
      <c r="A48" s="22"/>
      <c r="B48" s="8"/>
      <c r="C48" s="8"/>
    </row>
    <row r="49" spans="1:4" ht="15.75">
      <c r="A49" s="85"/>
      <c r="B49" s="47" t="s">
        <v>6</v>
      </c>
      <c r="C49" s="48"/>
      <c r="D49" s="49"/>
    </row>
    <row r="50" spans="1:4" ht="15">
      <c r="A50" s="85"/>
      <c r="B50" s="130" t="s">
        <v>35</v>
      </c>
      <c r="C50" s="48"/>
      <c r="D50" s="49"/>
    </row>
    <row r="51" spans="1:4" ht="15">
      <c r="A51" s="131">
        <v>0</v>
      </c>
      <c r="B51" s="132" t="s">
        <v>84</v>
      </c>
      <c r="C51" s="133"/>
      <c r="D51" s="134">
        <v>2500</v>
      </c>
    </row>
    <row r="52" spans="1:4" ht="15">
      <c r="A52" s="135" t="s">
        <v>3</v>
      </c>
      <c r="B52" s="132" t="s">
        <v>40</v>
      </c>
      <c r="C52" s="136">
        <v>2200</v>
      </c>
      <c r="D52" s="137"/>
    </row>
    <row r="53" spans="1:4" ht="15">
      <c r="A53" s="135" t="s">
        <v>3</v>
      </c>
      <c r="B53" s="132" t="s">
        <v>85</v>
      </c>
      <c r="C53" s="136">
        <v>300</v>
      </c>
      <c r="D53" s="134">
        <v>2500</v>
      </c>
    </row>
    <row r="54" spans="1:4" ht="15">
      <c r="A54" s="85"/>
      <c r="B54" s="88"/>
      <c r="C54" s="48"/>
      <c r="D54" s="49"/>
    </row>
    <row r="55" spans="1:4" ht="15">
      <c r="A55" s="86">
        <v>1</v>
      </c>
      <c r="B55" s="50" t="s">
        <v>80</v>
      </c>
      <c r="C55" s="51"/>
      <c r="D55" s="52"/>
    </row>
    <row r="56" spans="1:4" ht="14.25">
      <c r="A56" s="85" t="s">
        <v>3</v>
      </c>
      <c r="B56" s="53" t="s">
        <v>5</v>
      </c>
      <c r="C56" s="51"/>
      <c r="D56" s="52">
        <v>1100</v>
      </c>
    </row>
    <row r="57" spans="1:4" ht="14.25">
      <c r="A57" s="85" t="s">
        <v>3</v>
      </c>
      <c r="B57" s="53" t="s">
        <v>81</v>
      </c>
      <c r="C57" s="51"/>
      <c r="D57" s="52"/>
    </row>
    <row r="58" spans="1:4" ht="14.25">
      <c r="A58" s="85"/>
      <c r="B58" s="50"/>
      <c r="C58" s="51"/>
      <c r="D58" s="52"/>
    </row>
    <row r="59" spans="1:4" ht="14.25">
      <c r="A59" s="87"/>
      <c r="B59" s="50"/>
      <c r="C59" s="52"/>
      <c r="D59" s="52"/>
    </row>
    <row r="60" spans="1:4" ht="15">
      <c r="A60" s="86">
        <v>2</v>
      </c>
      <c r="B60" s="50" t="s">
        <v>5</v>
      </c>
      <c r="C60" s="51"/>
      <c r="D60" s="52"/>
    </row>
    <row r="61" spans="1:4" ht="14.25">
      <c r="A61" s="54" t="s">
        <v>3</v>
      </c>
      <c r="B61" s="53" t="s">
        <v>82</v>
      </c>
      <c r="C61" s="51"/>
      <c r="D61" s="52">
        <v>1000</v>
      </c>
    </row>
    <row r="62" spans="1:4" ht="14.25">
      <c r="A62" s="87"/>
      <c r="B62" s="50" t="s">
        <v>36</v>
      </c>
      <c r="C62" s="51"/>
      <c r="D62" s="52"/>
    </row>
    <row r="63" spans="1:4" ht="14.25">
      <c r="A63" s="147"/>
      <c r="B63" s="53" t="s">
        <v>83</v>
      </c>
      <c r="C63" s="52"/>
      <c r="D63" s="52"/>
    </row>
    <row r="64" ht="13.5" thickBot="1"/>
    <row r="65" spans="1:6" ht="12.75">
      <c r="A65" s="146"/>
      <c r="B65" s="143" t="s">
        <v>88</v>
      </c>
      <c r="C65" s="138"/>
      <c r="D65" s="138"/>
      <c r="E65" s="138"/>
      <c r="F65" s="139"/>
    </row>
    <row r="66" spans="1:6" ht="12.75">
      <c r="A66" s="3"/>
      <c r="B66" s="144" t="s">
        <v>86</v>
      </c>
      <c r="C66" s="3"/>
      <c r="D66" s="3"/>
      <c r="E66" s="3"/>
      <c r="F66" s="140"/>
    </row>
    <row r="67" spans="1:6" ht="13.5" thickBot="1">
      <c r="A67" s="146"/>
      <c r="B67" s="145" t="s">
        <v>87</v>
      </c>
      <c r="C67" s="141"/>
      <c r="D67" s="141"/>
      <c r="E67" s="141"/>
      <c r="F67" s="142"/>
    </row>
    <row r="70" ht="12.75">
      <c r="A70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5" r:id="rId2"/>
  <headerFooter alignWithMargins="0">
    <oddHeader>&amp;L&amp;"Arial,Negrito"&amp;14&amp;KFF0000ADM VIRTUS&amp;RPAPEL DE TRABALHO 1
OS REGISTROS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ht="12.75">
      <c r="A5" s="1"/>
    </row>
    <row r="6" ht="12.75">
      <c r="A6" s="1"/>
    </row>
    <row r="7" spans="1:5" ht="15.75">
      <c r="A7" s="148"/>
      <c r="B7" s="149" t="s">
        <v>6</v>
      </c>
      <c r="C7" s="148"/>
      <c r="D7" s="148"/>
      <c r="E7" s="148"/>
    </row>
    <row r="8" spans="1:7" ht="15.75">
      <c r="A8" s="148"/>
      <c r="B8" s="150" t="s">
        <v>21</v>
      </c>
      <c r="C8" s="150" t="s">
        <v>28</v>
      </c>
      <c r="D8" s="150" t="s">
        <v>29</v>
      </c>
      <c r="E8" s="150" t="s">
        <v>30</v>
      </c>
      <c r="F8" s="29"/>
      <c r="G8" s="29"/>
    </row>
    <row r="9" spans="1:7" ht="15.75">
      <c r="A9" s="151"/>
      <c r="B9" s="152" t="s">
        <v>18</v>
      </c>
      <c r="C9" s="153">
        <v>7000</v>
      </c>
      <c r="D9" s="154">
        <v>7000</v>
      </c>
      <c r="E9" s="154">
        <f>D9-C9</f>
        <v>0</v>
      </c>
      <c r="F9" s="3"/>
      <c r="G9" s="6"/>
    </row>
    <row r="10" spans="1:7" ht="15.75">
      <c r="A10" s="151"/>
      <c r="B10" s="152" t="s">
        <v>98</v>
      </c>
      <c r="C10" s="153">
        <v>300</v>
      </c>
      <c r="D10" s="154">
        <v>300</v>
      </c>
      <c r="E10" s="154">
        <f>D10-C10</f>
        <v>0</v>
      </c>
      <c r="F10" s="3"/>
      <c r="G10" s="6"/>
    </row>
    <row r="11" spans="1:7" ht="15.75">
      <c r="A11" s="150"/>
      <c r="B11" s="155" t="s">
        <v>27</v>
      </c>
      <c r="C11" s="154">
        <v>1200</v>
      </c>
      <c r="D11" s="154">
        <v>100</v>
      </c>
      <c r="E11" s="154">
        <f>D11-C11</f>
        <v>-1100</v>
      </c>
      <c r="F11" s="38"/>
      <c r="G11" s="39"/>
    </row>
    <row r="12" spans="1:7" ht="15.75">
      <c r="A12" s="156"/>
      <c r="B12" s="148" t="s">
        <v>31</v>
      </c>
      <c r="C12" s="154">
        <f>SUM(C9:C11)</f>
        <v>8500</v>
      </c>
      <c r="D12" s="154">
        <f>SUM(D9:D11)</f>
        <v>7400</v>
      </c>
      <c r="E12" s="154">
        <f>D12-C12</f>
        <v>-1100</v>
      </c>
      <c r="F12" s="3"/>
      <c r="G12" s="3"/>
    </row>
    <row r="13" spans="1:7" ht="14.25" customHeight="1">
      <c r="A13" s="20"/>
      <c r="B13" s="10"/>
      <c r="C13" s="14"/>
      <c r="D13" s="14"/>
      <c r="E13" s="14"/>
      <c r="F13" s="3"/>
      <c r="G13" s="6"/>
    </row>
    <row r="14" spans="1:7" ht="15">
      <c r="A14" s="15"/>
      <c r="B14" s="35"/>
      <c r="C14" s="34"/>
      <c r="D14" s="36"/>
      <c r="E14" s="34"/>
      <c r="F14" s="40"/>
      <c r="G14" s="39"/>
    </row>
    <row r="15" spans="1:7" ht="14.25">
      <c r="A15" s="22"/>
      <c r="B15" s="23"/>
      <c r="C15" s="22"/>
      <c r="D15" s="17"/>
      <c r="E15" s="3"/>
      <c r="F15" s="3"/>
      <c r="G15" s="3"/>
    </row>
    <row r="16" spans="1:7" ht="14.25">
      <c r="A16" s="7"/>
      <c r="B16" s="24"/>
      <c r="C16" s="41"/>
      <c r="D16" s="17"/>
      <c r="E16" s="3"/>
      <c r="F16" s="3"/>
      <c r="G16" s="3"/>
    </row>
    <row r="17" spans="1:7" ht="14.25">
      <c r="A17" s="7"/>
      <c r="B17" s="24"/>
      <c r="C17" s="8"/>
      <c r="D17" s="17"/>
      <c r="E17" s="3"/>
      <c r="F17" s="3"/>
      <c r="G17" s="3"/>
    </row>
    <row r="18" spans="1:7" ht="14.25" customHeight="1">
      <c r="A18" s="7"/>
      <c r="B18" s="24"/>
      <c r="C18" s="8"/>
      <c r="D18" s="15"/>
      <c r="E18" s="3"/>
      <c r="F18" s="3"/>
      <c r="G18" s="3"/>
    </row>
    <row r="19" spans="1:7" ht="14.25">
      <c r="A19" s="7"/>
      <c r="B19" s="24"/>
      <c r="C19" s="8"/>
      <c r="D19" s="3"/>
      <c r="E19" s="3"/>
      <c r="F19" s="3"/>
      <c r="G19" s="3"/>
    </row>
    <row r="20" spans="1:7" ht="15">
      <c r="A20" s="7"/>
      <c r="B20" s="11"/>
      <c r="C20" s="30"/>
      <c r="D20" s="15"/>
      <c r="E20" s="3"/>
      <c r="F20" s="3"/>
      <c r="G20" s="3"/>
    </row>
    <row r="21" spans="1:7" ht="15">
      <c r="A21" s="7"/>
      <c r="B21" s="32"/>
      <c r="C21" s="33"/>
      <c r="D21" s="14"/>
      <c r="E21" s="3"/>
      <c r="F21" s="3"/>
      <c r="G21" s="3"/>
    </row>
    <row r="22" spans="1:7" ht="14.25">
      <c r="A22" s="7"/>
      <c r="B22" s="8"/>
      <c r="C22" s="8"/>
      <c r="D22" s="14"/>
      <c r="E22" s="3"/>
      <c r="F22" s="3"/>
      <c r="G22" s="3"/>
    </row>
    <row r="23" spans="1:7" ht="18" customHeight="1">
      <c r="A23" s="7"/>
      <c r="B23" s="7"/>
      <c r="C23" s="5"/>
      <c r="D23" s="14"/>
      <c r="E23" s="3"/>
      <c r="F23" s="3"/>
      <c r="G23" s="3"/>
    </row>
    <row r="24" spans="1:7" ht="14.25">
      <c r="A24" s="7"/>
      <c r="B24" s="7"/>
      <c r="C24" s="8"/>
      <c r="D24" s="14"/>
      <c r="E24" s="3"/>
      <c r="F24" s="3"/>
      <c r="G24" s="3"/>
    </row>
    <row r="25" spans="1:7" ht="14.25">
      <c r="A25" s="7"/>
      <c r="B25" s="31"/>
      <c r="C25" s="8"/>
      <c r="D25" s="14"/>
      <c r="E25" s="3"/>
      <c r="F25" s="3"/>
      <c r="G25" s="3"/>
    </row>
    <row r="26" spans="1:7" ht="14.25">
      <c r="A26" s="7"/>
      <c r="B26" s="31"/>
      <c r="C26" s="8"/>
      <c r="D26" s="14"/>
      <c r="E26" s="3"/>
      <c r="F26" s="3"/>
      <c r="G26" s="3"/>
    </row>
    <row r="27" spans="1:7" ht="14.25">
      <c r="A27" s="7"/>
      <c r="B27" s="7"/>
      <c r="C27" s="8"/>
      <c r="D27" s="14"/>
      <c r="E27" s="3"/>
      <c r="F27" s="3"/>
      <c r="G27" s="3"/>
    </row>
    <row r="28" spans="1:7" ht="15">
      <c r="A28" s="7"/>
      <c r="B28" s="32"/>
      <c r="C28" s="33"/>
      <c r="D28" s="14"/>
      <c r="E28" s="3"/>
      <c r="F28" s="3"/>
      <c r="G28" s="3"/>
    </row>
    <row r="29" spans="1:7" ht="14.25">
      <c r="A29" s="15"/>
      <c r="B29" s="8"/>
      <c r="C29" s="8"/>
      <c r="D29" s="14"/>
      <c r="E29" s="3"/>
      <c r="F29" s="3"/>
      <c r="G29" s="3"/>
    </row>
    <row r="30" spans="1:7" ht="14.25">
      <c r="A30" s="15"/>
      <c r="B30" s="7"/>
      <c r="C30" s="5"/>
      <c r="D30" s="14"/>
      <c r="E30" s="3"/>
      <c r="F30" s="3"/>
      <c r="G30" s="3"/>
    </row>
    <row r="31" spans="1:7" ht="14.25">
      <c r="A31" s="25"/>
      <c r="B31" s="7"/>
      <c r="C31" s="8"/>
      <c r="D31" s="14"/>
      <c r="E31" s="3"/>
      <c r="F31" s="3"/>
      <c r="G31" s="3"/>
    </row>
    <row r="32" spans="1:7" ht="14.25">
      <c r="A32" s="15"/>
      <c r="B32" s="31"/>
      <c r="C32" s="8"/>
      <c r="D32" s="14"/>
      <c r="E32" s="3"/>
      <c r="F32" s="3"/>
      <c r="G32" s="3"/>
    </row>
    <row r="33" spans="1:7" ht="14.25">
      <c r="A33" s="25"/>
      <c r="B33" s="31"/>
      <c r="C33" s="8"/>
      <c r="D33" s="14"/>
      <c r="E33" s="3"/>
      <c r="F33" s="3"/>
      <c r="G33" s="3"/>
    </row>
    <row r="34" spans="1:7" ht="14.25">
      <c r="A34" s="15"/>
      <c r="B34" s="7"/>
      <c r="C34" s="8"/>
      <c r="D34" s="14"/>
      <c r="E34" s="3"/>
      <c r="F34" s="3"/>
      <c r="G34" s="3"/>
    </row>
    <row r="35" spans="1:7" ht="15">
      <c r="A35" s="25"/>
      <c r="B35" s="32"/>
      <c r="C35" s="33"/>
      <c r="D35" s="14"/>
      <c r="E35" s="3"/>
      <c r="F35" s="3"/>
      <c r="G35" s="3"/>
    </row>
    <row r="36" spans="1:7" ht="14.25">
      <c r="A36" s="25"/>
      <c r="B36" s="3"/>
      <c r="C36" s="3"/>
      <c r="D36" s="14"/>
      <c r="E36" s="3"/>
      <c r="F36" s="3"/>
      <c r="G36" s="3"/>
    </row>
    <row r="37" spans="1:7" ht="14.25">
      <c r="A37" s="25"/>
      <c r="B37" s="3"/>
      <c r="C37" s="3"/>
      <c r="D37" s="14"/>
      <c r="E37" s="3"/>
      <c r="F37" s="3"/>
      <c r="G37" s="3"/>
    </row>
    <row r="38" spans="1:7" ht="14.25">
      <c r="A38" s="25"/>
      <c r="B38" s="3"/>
      <c r="C38" s="3"/>
      <c r="D38" s="14"/>
      <c r="E38" s="3"/>
      <c r="F38" s="3"/>
      <c r="G38" s="3"/>
    </row>
    <row r="39" spans="1:7" ht="14.25">
      <c r="A39" s="25"/>
      <c r="B39" s="3"/>
      <c r="C39" s="3"/>
      <c r="D39" s="14"/>
      <c r="E39" s="3"/>
      <c r="F39" s="3"/>
      <c r="G39" s="3"/>
    </row>
    <row r="40" spans="1:7" ht="14.25">
      <c r="A40" s="25"/>
      <c r="B40" s="3"/>
      <c r="C40" s="3"/>
      <c r="D40" s="14"/>
      <c r="E40" s="3"/>
      <c r="F40" s="3"/>
      <c r="G40" s="3"/>
    </row>
    <row r="41" spans="1:7" ht="14.25">
      <c r="A41" s="25"/>
      <c r="B41" s="3"/>
      <c r="C41" s="3"/>
      <c r="D41" s="14"/>
      <c r="E41" s="3"/>
      <c r="F41" s="3"/>
      <c r="G41" s="3"/>
    </row>
    <row r="42" spans="1:7" ht="14.25">
      <c r="A42" s="25"/>
      <c r="B42" s="26"/>
      <c r="C42" s="27"/>
      <c r="D42" s="14"/>
      <c r="E42" s="3"/>
      <c r="F42" s="3"/>
      <c r="G42" s="3"/>
    </row>
    <row r="43" spans="1:7" ht="14.25">
      <c r="A43" s="25"/>
      <c r="B43" s="26"/>
      <c r="C43" s="27"/>
      <c r="D43" s="14"/>
      <c r="E43" s="3"/>
      <c r="F43" s="3"/>
      <c r="G43" s="3"/>
    </row>
    <row r="44" spans="1:7" ht="14.25">
      <c r="A44" s="15"/>
      <c r="B44" s="15"/>
      <c r="C44" s="14"/>
      <c r="D44" s="14"/>
      <c r="E44" s="3"/>
      <c r="F44" s="3"/>
      <c r="G44" s="3"/>
    </row>
    <row r="45" spans="1:7" ht="14.25">
      <c r="A45" s="15"/>
      <c r="B45" s="15"/>
      <c r="C45" s="14"/>
      <c r="D45" s="14"/>
      <c r="E45" s="3"/>
      <c r="F45" s="3"/>
      <c r="G45" s="3"/>
    </row>
    <row r="46" spans="1:7" ht="14.25">
      <c r="A46" s="15"/>
      <c r="B46" s="15"/>
      <c r="C46" s="15"/>
      <c r="D46" s="15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1:7" ht="12.75">
      <c r="A48" s="4"/>
      <c r="B48" s="3"/>
      <c r="C48" s="3"/>
      <c r="D48" s="3"/>
      <c r="E48" s="3"/>
      <c r="F48" s="3"/>
      <c r="G48" s="3"/>
    </row>
    <row r="49" spans="2:7" ht="12.75">
      <c r="B49" s="3"/>
      <c r="C49" s="3"/>
      <c r="D49" s="3"/>
      <c r="E49" s="3"/>
      <c r="F49" s="3"/>
      <c r="G49" s="3"/>
    </row>
    <row r="50" spans="1:7" ht="12.75">
      <c r="A50" s="4"/>
      <c r="B50" s="3"/>
      <c r="C50" s="3"/>
      <c r="D50" s="3"/>
      <c r="E50" s="3"/>
      <c r="F50" s="3"/>
      <c r="G50" s="3"/>
    </row>
    <row r="51" spans="2:7" ht="12.75">
      <c r="B51" s="3"/>
      <c r="C51" s="3"/>
      <c r="D51" s="3"/>
      <c r="E51" s="3"/>
      <c r="F51" s="3"/>
      <c r="G51" s="3"/>
    </row>
    <row r="53" ht="12.75">
      <c r="A53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5" r:id="rId2"/>
  <headerFooter alignWithMargins="0">
    <oddHeader>&amp;L&amp;"Arial,Negrito"&amp;14&amp;KFF0000ADM VIRTUS&amp;RPAPEL DE TRABALHO 2
MUTAÇÃO PATRIMONIAL</oddHeader>
    <oddFooter>&amp;LDOCENTE - ARIEVALDO ALVES DE LIMA
http://www.grupoempresarial.adm.br&amp;C&amp;P&amp;R&amp;D  &amp;T</oddFooter>
  </headerFooter>
  <rowBreaks count="1" manualBreakCount="1">
    <brk id="1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0.28125" style="0" customWidth="1"/>
    <col min="7" max="7" width="12.7109375" style="0" customWidth="1"/>
  </cols>
  <sheetData>
    <row r="4" ht="12.75">
      <c r="A4" s="1" t="s">
        <v>0</v>
      </c>
    </row>
    <row r="5" spans="1:7" ht="15">
      <c r="A5" s="12"/>
      <c r="B5" s="92" t="s">
        <v>7</v>
      </c>
      <c r="C5" s="79" t="s">
        <v>89</v>
      </c>
      <c r="D5" s="79" t="s">
        <v>46</v>
      </c>
      <c r="E5" s="79" t="s">
        <v>15</v>
      </c>
      <c r="F5" s="79" t="s">
        <v>16</v>
      </c>
      <c r="G5" s="79" t="s">
        <v>17</v>
      </c>
    </row>
    <row r="6" spans="1:7" ht="15">
      <c r="A6" s="13"/>
      <c r="B6" s="93" t="s">
        <v>8</v>
      </c>
      <c r="C6" s="89">
        <f>3200+'os registros'!D23-'os registros'!D16-'os registros'!D20+'os registros'!D32</f>
        <v>2050</v>
      </c>
      <c r="D6" s="89">
        <f>4100+'os registros'!D61-'os registros'!D56</f>
        <v>4000</v>
      </c>
      <c r="E6" s="80">
        <f>SUM(C6:D6)</f>
        <v>6050</v>
      </c>
      <c r="F6" s="82"/>
      <c r="G6" s="81">
        <f>E6-F6</f>
        <v>6050</v>
      </c>
    </row>
    <row r="7" spans="1:7" ht="14.25">
      <c r="A7" s="16"/>
      <c r="B7" s="93" t="s">
        <v>9</v>
      </c>
      <c r="C7" s="89">
        <f>3000-'os registros'!C24+'os registros'!D20</f>
        <v>1000</v>
      </c>
      <c r="D7" s="89">
        <v>2400</v>
      </c>
      <c r="E7" s="80">
        <f aca="true" t="shared" si="0" ref="E7:E22">SUM(C7:D7)</f>
        <v>3400</v>
      </c>
      <c r="F7" s="82">
        <v>1000</v>
      </c>
      <c r="G7" s="81">
        <f aca="true" t="shared" si="1" ref="G7:G22">E7-F7</f>
        <v>2400</v>
      </c>
    </row>
    <row r="8" spans="1:7" ht="16.5" customHeight="1">
      <c r="A8" s="18"/>
      <c r="B8" s="93" t="s">
        <v>2</v>
      </c>
      <c r="C8" s="89">
        <f>'os registros'!D8+'os registros'!D12-'os registros'!D29</f>
        <v>7400</v>
      </c>
      <c r="D8" s="89"/>
      <c r="E8" s="80">
        <f t="shared" si="0"/>
        <v>7400</v>
      </c>
      <c r="F8" s="81">
        <v>7400</v>
      </c>
      <c r="G8" s="81">
        <f t="shared" si="1"/>
        <v>0</v>
      </c>
    </row>
    <row r="9" spans="1:7" ht="16.5" customHeight="1">
      <c r="A9" s="18"/>
      <c r="B9" s="93" t="s">
        <v>94</v>
      </c>
      <c r="C9" s="89">
        <f>'os registros'!D12*-1</f>
        <v>-2500</v>
      </c>
      <c r="D9" s="89"/>
      <c r="E9" s="80">
        <f t="shared" si="0"/>
        <v>-2500</v>
      </c>
      <c r="F9" s="81"/>
      <c r="G9" s="81">
        <f t="shared" si="1"/>
        <v>-2500</v>
      </c>
    </row>
    <row r="10" spans="1:7" ht="14.25">
      <c r="A10" s="16"/>
      <c r="B10" s="93" t="s">
        <v>34</v>
      </c>
      <c r="C10" s="89">
        <v>8800</v>
      </c>
      <c r="D10" s="89">
        <v>3500</v>
      </c>
      <c r="E10" s="80">
        <f t="shared" si="0"/>
        <v>12300</v>
      </c>
      <c r="F10" s="83"/>
      <c r="G10" s="81">
        <f t="shared" si="1"/>
        <v>12300</v>
      </c>
    </row>
    <row r="11" spans="1:7" ht="15">
      <c r="A11" s="19"/>
      <c r="B11" s="94" t="s">
        <v>11</v>
      </c>
      <c r="C11" s="89">
        <f>SUM(C6:C10)</f>
        <v>16750</v>
      </c>
      <c r="D11" s="89">
        <f>SUM(D6:D10)</f>
        <v>9900</v>
      </c>
      <c r="E11" s="80">
        <f t="shared" si="0"/>
        <v>26650</v>
      </c>
      <c r="F11" s="81">
        <f>SUM(F6:F10)</f>
        <v>8400</v>
      </c>
      <c r="G11" s="81">
        <f t="shared" si="1"/>
        <v>18250</v>
      </c>
    </row>
    <row r="12" spans="1:7" ht="14.25" customHeight="1">
      <c r="A12" s="20"/>
      <c r="B12" s="90"/>
      <c r="C12" s="91"/>
      <c r="D12" s="91"/>
      <c r="E12" s="80"/>
      <c r="F12" s="81"/>
      <c r="G12" s="81"/>
    </row>
    <row r="13" spans="1:7" ht="14.25" customHeight="1">
      <c r="A13" s="20"/>
      <c r="B13" s="90"/>
      <c r="C13" s="91"/>
      <c r="D13" s="91"/>
      <c r="E13" s="80"/>
      <c r="F13" s="81"/>
      <c r="G13" s="81"/>
    </row>
    <row r="14" spans="1:7" ht="14.25">
      <c r="A14" s="19"/>
      <c r="B14" s="95" t="s">
        <v>12</v>
      </c>
      <c r="C14" s="89">
        <f>2300+'os registros'!C34</f>
        <v>2825</v>
      </c>
      <c r="D14" s="89">
        <v>1000</v>
      </c>
      <c r="E14" s="80">
        <f t="shared" si="0"/>
        <v>3825</v>
      </c>
      <c r="F14" s="81"/>
      <c r="G14" s="81">
        <f t="shared" si="1"/>
        <v>3825</v>
      </c>
    </row>
    <row r="15" spans="1:7" ht="15" customHeight="1">
      <c r="A15" s="16"/>
      <c r="B15" s="95" t="s">
        <v>13</v>
      </c>
      <c r="C15" s="89">
        <v>1200</v>
      </c>
      <c r="D15" s="89">
        <f>'os registros'!D61</f>
        <v>1000</v>
      </c>
      <c r="E15" s="80">
        <f t="shared" si="0"/>
        <v>2200</v>
      </c>
      <c r="F15" s="81">
        <v>1000</v>
      </c>
      <c r="G15" s="81">
        <f t="shared" si="1"/>
        <v>1200</v>
      </c>
    </row>
    <row r="16" spans="1:7" ht="15" customHeight="1">
      <c r="A16" s="16"/>
      <c r="B16" s="95" t="s">
        <v>90</v>
      </c>
      <c r="C16" s="89">
        <v>1800</v>
      </c>
      <c r="D16" s="89">
        <v>500</v>
      </c>
      <c r="E16" s="80">
        <f t="shared" si="0"/>
        <v>2300</v>
      </c>
      <c r="F16" s="81"/>
      <c r="G16" s="81">
        <f t="shared" si="1"/>
        <v>2300</v>
      </c>
    </row>
    <row r="17" spans="1:7" ht="14.25">
      <c r="A17" s="19"/>
      <c r="B17" s="96" t="s">
        <v>18</v>
      </c>
      <c r="C17" s="89">
        <v>6000</v>
      </c>
      <c r="D17" s="89">
        <v>7000</v>
      </c>
      <c r="E17" s="80">
        <f t="shared" si="0"/>
        <v>13000</v>
      </c>
      <c r="F17" s="81">
        <v>7000</v>
      </c>
      <c r="G17" s="81">
        <f t="shared" si="1"/>
        <v>6000</v>
      </c>
    </row>
    <row r="18" spans="1:7" ht="14.25">
      <c r="A18" s="19"/>
      <c r="B18" s="96" t="s">
        <v>91</v>
      </c>
      <c r="C18" s="89">
        <v>1000</v>
      </c>
      <c r="D18" s="89">
        <v>300</v>
      </c>
      <c r="E18" s="80">
        <f t="shared" si="0"/>
        <v>1300</v>
      </c>
      <c r="F18" s="81">
        <v>300</v>
      </c>
      <c r="G18" s="81">
        <f t="shared" si="1"/>
        <v>1000</v>
      </c>
    </row>
    <row r="19" spans="1:7" ht="15">
      <c r="A19" s="21"/>
      <c r="B19" s="93" t="s">
        <v>93</v>
      </c>
      <c r="C19" s="89">
        <f>2700</f>
        <v>2700</v>
      </c>
      <c r="D19" s="157">
        <v>1200</v>
      </c>
      <c r="E19" s="80">
        <f t="shared" si="0"/>
        <v>3900</v>
      </c>
      <c r="F19" s="81">
        <v>1200</v>
      </c>
      <c r="G19" s="81">
        <f t="shared" si="1"/>
        <v>2700</v>
      </c>
    </row>
    <row r="20" spans="1:7" ht="14.25">
      <c r="A20" s="16"/>
      <c r="B20" s="93" t="s">
        <v>95</v>
      </c>
      <c r="C20" s="89">
        <f>'os registros'!C25+'os registros'!C33</f>
        <v>2325</v>
      </c>
      <c r="D20" s="89">
        <f>'os registros'!D56*-1</f>
        <v>-1100</v>
      </c>
      <c r="E20" s="80">
        <f t="shared" si="0"/>
        <v>1225</v>
      </c>
      <c r="F20" s="81">
        <v>-1100</v>
      </c>
      <c r="G20" s="81">
        <f t="shared" si="1"/>
        <v>2325</v>
      </c>
    </row>
    <row r="21" spans="1:7" ht="14.25">
      <c r="A21" s="16"/>
      <c r="B21" s="93" t="s">
        <v>33</v>
      </c>
      <c r="C21" s="89">
        <f>'os registros'!D29*-1</f>
        <v>-1100</v>
      </c>
      <c r="D21" s="44"/>
      <c r="E21" s="80">
        <f t="shared" si="0"/>
        <v>-1100</v>
      </c>
      <c r="F21" s="81"/>
      <c r="G21" s="81">
        <f t="shared" si="1"/>
        <v>-1100</v>
      </c>
    </row>
    <row r="22" spans="1:7" ht="15">
      <c r="A22" s="15"/>
      <c r="B22" s="94" t="s">
        <v>14</v>
      </c>
      <c r="C22" s="89">
        <f>SUM(C14:C21)</f>
        <v>16750</v>
      </c>
      <c r="D22" s="89">
        <f>SUM(D14:D21)</f>
        <v>9900</v>
      </c>
      <c r="E22" s="80">
        <f t="shared" si="0"/>
        <v>26650</v>
      </c>
      <c r="F22" s="97">
        <f>SUM(F14:F21)</f>
        <v>8400</v>
      </c>
      <c r="G22" s="81">
        <f t="shared" si="1"/>
        <v>18250</v>
      </c>
    </row>
    <row r="23" spans="1:4" ht="14.25">
      <c r="A23" s="22"/>
      <c r="B23" s="23"/>
      <c r="C23" s="22"/>
      <c r="D23" s="17"/>
    </row>
    <row r="24" spans="1:4" ht="14.25">
      <c r="A24" s="7"/>
      <c r="D24" s="17"/>
    </row>
    <row r="25" spans="1:4" ht="14.25">
      <c r="A25" s="7"/>
      <c r="D25" s="17"/>
    </row>
    <row r="26" spans="1:4" ht="14.25" customHeight="1">
      <c r="A26" s="7"/>
      <c r="D26" s="15"/>
    </row>
    <row r="27" spans="1:4" ht="14.25">
      <c r="A27" s="7"/>
      <c r="D27" s="3"/>
    </row>
    <row r="28" spans="1:4" ht="14.25">
      <c r="A28" s="7"/>
      <c r="D28" s="15"/>
    </row>
    <row r="29" spans="1:4" ht="14.25">
      <c r="A29" s="7"/>
      <c r="D29" s="14"/>
    </row>
    <row r="30" spans="1:4" ht="14.25">
      <c r="A30" s="7"/>
      <c r="D30" s="14"/>
    </row>
    <row r="31" spans="1:4" ht="18" customHeight="1">
      <c r="A31" s="7"/>
      <c r="B31" s="24"/>
      <c r="C31" s="41"/>
      <c r="D31" s="14"/>
    </row>
    <row r="32" spans="1:4" ht="14.25">
      <c r="A32" s="7"/>
      <c r="B32" s="24"/>
      <c r="C32" s="8"/>
      <c r="D32" s="14"/>
    </row>
    <row r="33" spans="1:4" ht="15">
      <c r="A33" s="7"/>
      <c r="B33" s="42"/>
      <c r="C33" s="8"/>
      <c r="D33" s="14"/>
    </row>
    <row r="34" spans="1:4" ht="15">
      <c r="A34" s="7"/>
      <c r="B34" s="11"/>
      <c r="C34" s="30"/>
      <c r="D34" s="14"/>
    </row>
    <row r="35" spans="1:4" ht="15">
      <c r="A35" s="7"/>
      <c r="B35" s="11"/>
      <c r="C35" s="30"/>
      <c r="D35" s="14"/>
    </row>
    <row r="36" spans="1:4" ht="15">
      <c r="A36" s="7"/>
      <c r="B36" s="43"/>
      <c r="C36" s="6"/>
      <c r="D36" s="14"/>
    </row>
    <row r="37" spans="1:4" ht="15">
      <c r="A37" s="7"/>
      <c r="B37" s="32"/>
      <c r="C37" s="33"/>
      <c r="D37" s="14"/>
    </row>
    <row r="38" spans="1:4" ht="14.25">
      <c r="A38" s="15"/>
      <c r="B38" s="8"/>
      <c r="C38" s="8"/>
      <c r="D38" s="14"/>
    </row>
    <row r="39" spans="1:4" ht="20.25" customHeight="1">
      <c r="A39" s="15"/>
      <c r="B39" s="7"/>
      <c r="C39" s="5"/>
      <c r="D39" s="14"/>
    </row>
    <row r="40" spans="1:4" ht="14.25">
      <c r="A40" s="25"/>
      <c r="B40" s="7"/>
      <c r="C40" s="8"/>
      <c r="D40" s="14"/>
    </row>
    <row r="41" spans="1:4" ht="14.25">
      <c r="A41" s="15"/>
      <c r="B41" s="31"/>
      <c r="C41" s="8"/>
      <c r="D41" s="14"/>
    </row>
    <row r="42" spans="1:4" ht="14.25">
      <c r="A42" s="25"/>
      <c r="B42" s="31"/>
      <c r="C42" s="8"/>
      <c r="D42" s="14"/>
    </row>
    <row r="43" spans="1:4" ht="14.25">
      <c r="A43" s="15"/>
      <c r="B43" s="7"/>
      <c r="C43" s="8"/>
      <c r="D43" s="14"/>
    </row>
    <row r="44" spans="1:4" ht="15">
      <c r="A44" s="25"/>
      <c r="B44" s="32"/>
      <c r="C44" s="33"/>
      <c r="D44" s="14"/>
    </row>
    <row r="45" spans="1:4" ht="14.25">
      <c r="A45" s="25"/>
      <c r="D45" s="14"/>
    </row>
    <row r="46" spans="1:4" ht="14.25">
      <c r="A46" s="25"/>
      <c r="D46" s="14"/>
    </row>
    <row r="47" spans="1:4" ht="14.25">
      <c r="A47" s="25"/>
      <c r="D47" s="14"/>
    </row>
    <row r="48" spans="1:4" ht="14.25">
      <c r="A48" s="25"/>
      <c r="D48" s="14"/>
    </row>
    <row r="49" spans="1:4" ht="14.25">
      <c r="A49" s="25"/>
      <c r="D49" s="14"/>
    </row>
    <row r="50" spans="1:4" ht="14.25">
      <c r="A50" s="25"/>
      <c r="D50" s="14"/>
    </row>
    <row r="51" spans="1:4" ht="14.25">
      <c r="A51" s="25"/>
      <c r="B51" s="26"/>
      <c r="C51" s="27"/>
      <c r="D51" s="14"/>
    </row>
    <row r="52" spans="1:4" ht="14.25">
      <c r="A52" s="25"/>
      <c r="B52" s="26"/>
      <c r="C52" s="27"/>
      <c r="D52" s="14"/>
    </row>
    <row r="53" spans="1:4" ht="14.25">
      <c r="A53" s="15"/>
      <c r="B53" s="15"/>
      <c r="C53" s="14"/>
      <c r="D53" s="14"/>
    </row>
    <row r="54" spans="1:4" ht="14.25">
      <c r="A54" s="15"/>
      <c r="B54" s="15"/>
      <c r="C54" s="14"/>
      <c r="D54" s="14"/>
    </row>
    <row r="55" spans="1:4" ht="14.25">
      <c r="A55" s="15"/>
      <c r="B55" s="15"/>
      <c r="C55" s="15"/>
      <c r="D55" s="15"/>
    </row>
    <row r="57" ht="12.75">
      <c r="A57" s="4"/>
    </row>
    <row r="59" ht="12.75">
      <c r="A59" s="4"/>
    </row>
    <row r="62" ht="12.75">
      <c r="A62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2"/>
  <headerFooter alignWithMargins="0">
    <oddHeader xml:space="preserve">&amp;L&amp;"Arial,Negrito"&amp;14&amp;KFF0000ADM VIRTUS&amp;RPAPEL DE TRABALHO 3
CONSOLIDAÇÃO BALANÇOS </oddHeader>
    <oddFooter>&amp;LDOCENTE - ARIEVALDO ALVES DE LIMA
http://www.grupoempresarial.adm.br&amp;C&amp;P&amp;R&amp;D  &amp;T</oddFooter>
  </headerFooter>
  <rowBreaks count="1" manualBreakCount="1">
    <brk id="2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6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3" width="17.8515625" style="0" customWidth="1"/>
    <col min="4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7" ht="15">
      <c r="A5" s="60"/>
      <c r="B5" s="61" t="s">
        <v>21</v>
      </c>
      <c r="C5" s="61" t="s">
        <v>20</v>
      </c>
      <c r="D5" s="28"/>
      <c r="E5" s="29"/>
      <c r="F5" s="29"/>
      <c r="G5" s="29"/>
    </row>
    <row r="6" spans="1:7" ht="15">
      <c r="A6" s="62"/>
      <c r="B6" s="58" t="s">
        <v>8</v>
      </c>
      <c r="C6" s="56">
        <f>consolidação!D6</f>
        <v>4000</v>
      </c>
      <c r="D6" s="14"/>
      <c r="E6" s="14"/>
      <c r="F6" s="3"/>
      <c r="G6" s="6"/>
    </row>
    <row r="7" spans="1:7" ht="14.25">
      <c r="A7" s="63"/>
      <c r="B7" s="58" t="s">
        <v>22</v>
      </c>
      <c r="C7" s="59">
        <f>consolidação!D7</f>
        <v>2400</v>
      </c>
      <c r="D7" s="14"/>
      <c r="E7" s="17"/>
      <c r="F7" s="3"/>
      <c r="G7" s="9"/>
    </row>
    <row r="8" spans="1:7" ht="16.5" customHeight="1">
      <c r="A8" s="64"/>
      <c r="B8" s="58" t="s">
        <v>10</v>
      </c>
      <c r="C8" s="56">
        <f>consolidação!D10</f>
        <v>3500</v>
      </c>
      <c r="D8" s="14"/>
      <c r="E8" s="14"/>
      <c r="F8" s="37"/>
      <c r="G8" s="6"/>
    </row>
    <row r="9" spans="1:7" ht="16.5" customHeight="1">
      <c r="A9" s="64"/>
      <c r="B9" s="58" t="s">
        <v>96</v>
      </c>
      <c r="C9" s="56">
        <f>consolidação!C9</f>
        <v>-2500</v>
      </c>
      <c r="D9" s="14"/>
      <c r="E9" s="14"/>
      <c r="F9" s="37"/>
      <c r="G9" s="6"/>
    </row>
    <row r="10" spans="1:7" ht="15">
      <c r="A10" s="63"/>
      <c r="B10" s="65" t="s">
        <v>23</v>
      </c>
      <c r="C10" s="66">
        <f>SUM(C6:C9)</f>
        <v>7400</v>
      </c>
      <c r="D10" s="34"/>
      <c r="E10" s="34"/>
      <c r="F10" s="38"/>
      <c r="G10" s="39"/>
    </row>
    <row r="11" spans="1:7" ht="14.25">
      <c r="A11" s="67"/>
      <c r="B11" s="68"/>
      <c r="C11" s="63"/>
      <c r="D11" s="15"/>
      <c r="E11" s="15"/>
      <c r="F11" s="3"/>
      <c r="G11" s="3"/>
    </row>
    <row r="12" spans="1:7" ht="14.25" customHeight="1">
      <c r="A12" s="69"/>
      <c r="B12" s="55"/>
      <c r="C12" s="56"/>
      <c r="D12" s="14"/>
      <c r="E12" s="14"/>
      <c r="F12" s="3"/>
      <c r="G12" s="6"/>
    </row>
    <row r="13" spans="1:7" ht="14.25">
      <c r="A13" s="67"/>
      <c r="B13" s="55" t="s">
        <v>12</v>
      </c>
      <c r="C13" s="56">
        <f>consolidação!D14</f>
        <v>1000</v>
      </c>
      <c r="D13" s="17"/>
      <c r="E13" s="14"/>
      <c r="F13" s="3"/>
      <c r="G13" s="6"/>
    </row>
    <row r="14" spans="1:7" ht="15" customHeight="1">
      <c r="A14" s="63"/>
      <c r="B14" s="55" t="s">
        <v>13</v>
      </c>
      <c r="C14" s="56">
        <f>consolidação!D15</f>
        <v>1000</v>
      </c>
      <c r="D14" s="17"/>
      <c r="E14" s="14"/>
      <c r="F14" s="3"/>
      <c r="G14" s="6"/>
    </row>
    <row r="15" spans="1:7" ht="14.25">
      <c r="A15" s="67"/>
      <c r="B15" s="57" t="s">
        <v>24</v>
      </c>
      <c r="C15" s="56">
        <f>consolidação!D16</f>
        <v>500</v>
      </c>
      <c r="D15" s="17"/>
      <c r="E15" s="14"/>
      <c r="F15" s="37"/>
      <c r="G15" s="6"/>
    </row>
    <row r="16" spans="1:7" ht="15">
      <c r="A16" s="70"/>
      <c r="B16" s="58" t="s">
        <v>19</v>
      </c>
      <c r="C16" s="56">
        <f>consolidação!D20</f>
        <v>-1100</v>
      </c>
      <c r="D16" s="17"/>
      <c r="E16" s="14"/>
      <c r="F16" s="3"/>
      <c r="G16" s="6"/>
    </row>
    <row r="17" spans="1:7" ht="14.25">
      <c r="A17" s="63"/>
      <c r="B17" s="58" t="s">
        <v>25</v>
      </c>
      <c r="C17" s="59">
        <f>'os registros'!D16</f>
        <v>6000</v>
      </c>
      <c r="D17" s="17"/>
      <c r="E17" s="14"/>
      <c r="F17" s="3"/>
      <c r="G17" s="6"/>
    </row>
    <row r="18" spans="1:7" ht="14.25">
      <c r="A18" s="63"/>
      <c r="B18" s="58"/>
      <c r="C18" s="59"/>
      <c r="D18" s="17"/>
      <c r="E18" s="14"/>
      <c r="F18" s="3"/>
      <c r="G18" s="6"/>
    </row>
    <row r="19" spans="1:7" ht="15">
      <c r="A19" s="63"/>
      <c r="B19" s="71" t="s">
        <v>26</v>
      </c>
      <c r="C19" s="66">
        <f>SUM(C13:C18)</f>
        <v>7400</v>
      </c>
      <c r="D19" s="17"/>
      <c r="E19" s="14"/>
      <c r="F19" s="3"/>
      <c r="G19" s="6"/>
    </row>
    <row r="20" spans="1:7" ht="15">
      <c r="A20" s="15"/>
      <c r="B20" s="35"/>
      <c r="C20" s="34"/>
      <c r="D20" s="36"/>
      <c r="E20" s="34"/>
      <c r="F20" s="40"/>
      <c r="G20" s="39"/>
    </row>
    <row r="21" spans="1:7" ht="15">
      <c r="A21" s="72"/>
      <c r="B21" s="73" t="s">
        <v>97</v>
      </c>
      <c r="C21" s="72"/>
      <c r="D21" s="17"/>
      <c r="E21" s="3"/>
      <c r="F21" s="3"/>
      <c r="G21" s="3"/>
    </row>
    <row r="22" spans="1:7" ht="14.25">
      <c r="A22" s="74"/>
      <c r="B22" s="75" t="s">
        <v>18</v>
      </c>
      <c r="C22" s="76">
        <f>mutação!D9</f>
        <v>7000</v>
      </c>
      <c r="D22" s="17"/>
      <c r="E22" s="3"/>
      <c r="F22" s="3"/>
      <c r="G22" s="3"/>
    </row>
    <row r="23" spans="1:7" ht="14.25">
      <c r="A23" s="74"/>
      <c r="B23" s="75" t="s">
        <v>98</v>
      </c>
      <c r="C23" s="76">
        <f>mutação!D10</f>
        <v>300</v>
      </c>
      <c r="D23" s="17"/>
      <c r="E23" s="3"/>
      <c r="F23" s="3"/>
      <c r="G23" s="3"/>
    </row>
    <row r="24" spans="1:7" ht="14.25" customHeight="1">
      <c r="A24" s="74"/>
      <c r="B24" s="75" t="s">
        <v>92</v>
      </c>
      <c r="C24" s="76">
        <f>mutação!D11</f>
        <v>100</v>
      </c>
      <c r="D24" s="15"/>
      <c r="E24" s="3"/>
      <c r="F24" s="3"/>
      <c r="G24" s="3"/>
    </row>
    <row r="25" spans="1:7" ht="14.25">
      <c r="A25" s="74"/>
      <c r="B25" s="75"/>
      <c r="C25" s="76"/>
      <c r="D25" s="3"/>
      <c r="E25" s="3"/>
      <c r="F25" s="3"/>
      <c r="G25" s="3"/>
    </row>
    <row r="26" spans="1:7" ht="14.25">
      <c r="A26" s="74"/>
      <c r="B26" s="75"/>
      <c r="C26" s="76"/>
      <c r="D26" s="3"/>
      <c r="E26" s="3"/>
      <c r="F26" s="3"/>
      <c r="G26" s="3"/>
    </row>
    <row r="27" spans="1:7" ht="15.75">
      <c r="A27" s="74"/>
      <c r="B27" s="77" t="s">
        <v>32</v>
      </c>
      <c r="C27" s="78">
        <f>SUM(C22:C26)</f>
        <v>7400</v>
      </c>
      <c r="D27" s="15"/>
      <c r="E27" s="3"/>
      <c r="F27" s="3"/>
      <c r="G27" s="3"/>
    </row>
    <row r="28" spans="1:7" ht="15">
      <c r="A28" s="7"/>
      <c r="B28" s="32"/>
      <c r="C28" s="33"/>
      <c r="D28" s="14"/>
      <c r="E28" s="3"/>
      <c r="F28" s="3"/>
      <c r="G28" s="3"/>
    </row>
    <row r="29" spans="1:7" ht="14.25">
      <c r="A29" s="7"/>
      <c r="B29" s="8"/>
      <c r="C29" s="8"/>
      <c r="D29" s="14"/>
      <c r="E29" s="3"/>
      <c r="F29" s="3"/>
      <c r="G29" s="3"/>
    </row>
    <row r="30" spans="1:7" ht="18" customHeight="1">
      <c r="A30" s="7"/>
      <c r="B30" s="7"/>
      <c r="C30" s="5"/>
      <c r="D30" s="14"/>
      <c r="E30" s="3"/>
      <c r="F30" s="3"/>
      <c r="G30" s="3"/>
    </row>
    <row r="31" spans="1:7" ht="14.25">
      <c r="A31" s="7"/>
      <c r="B31" s="7"/>
      <c r="C31" s="8"/>
      <c r="D31" s="14"/>
      <c r="E31" s="3"/>
      <c r="F31" s="3"/>
      <c r="G31" s="3"/>
    </row>
    <row r="32" spans="1:7" ht="14.25">
      <c r="A32" s="7"/>
      <c r="B32" s="31"/>
      <c r="C32" s="8"/>
      <c r="D32" s="14"/>
      <c r="E32" s="3"/>
      <c r="F32" s="3"/>
      <c r="G32" s="3"/>
    </row>
    <row r="33" spans="1:7" ht="14.25">
      <c r="A33" s="7"/>
      <c r="B33" s="31"/>
      <c r="C33" s="8"/>
      <c r="D33" s="14"/>
      <c r="E33" s="3"/>
      <c r="F33" s="3"/>
      <c r="G33" s="3"/>
    </row>
    <row r="34" spans="1:7" ht="14.25">
      <c r="A34" s="7"/>
      <c r="B34" s="7"/>
      <c r="C34" s="8"/>
      <c r="D34" s="14"/>
      <c r="E34" s="3"/>
      <c r="F34" s="3"/>
      <c r="G34" s="3"/>
    </row>
    <row r="35" spans="1:7" ht="15">
      <c r="A35" s="7"/>
      <c r="B35" s="32"/>
      <c r="C35" s="33"/>
      <c r="D35" s="14"/>
      <c r="E35" s="3"/>
      <c r="F35" s="3"/>
      <c r="G35" s="3"/>
    </row>
    <row r="36" spans="1:7" ht="14.25">
      <c r="A36" s="15"/>
      <c r="B36" s="8"/>
      <c r="C36" s="8"/>
      <c r="D36" s="14"/>
      <c r="E36" s="3"/>
      <c r="F36" s="3"/>
      <c r="G36" s="3"/>
    </row>
    <row r="37" spans="1:7" ht="14.25">
      <c r="A37" s="15"/>
      <c r="B37" s="7"/>
      <c r="C37" s="5"/>
      <c r="D37" s="14"/>
      <c r="E37" s="3"/>
      <c r="F37" s="3"/>
      <c r="G37" s="3"/>
    </row>
    <row r="38" spans="1:7" ht="14.25">
      <c r="A38" s="25"/>
      <c r="B38" s="7"/>
      <c r="C38" s="8"/>
      <c r="D38" s="14"/>
      <c r="E38" s="3"/>
      <c r="F38" s="3"/>
      <c r="G38" s="3"/>
    </row>
    <row r="39" spans="1:7" ht="14.25">
      <c r="A39" s="15"/>
      <c r="B39" s="31"/>
      <c r="C39" s="8"/>
      <c r="D39" s="14"/>
      <c r="E39" s="3"/>
      <c r="F39" s="3"/>
      <c r="G39" s="3"/>
    </row>
    <row r="40" spans="1:7" ht="14.25">
      <c r="A40" s="25"/>
      <c r="B40" s="31"/>
      <c r="C40" s="8"/>
      <c r="D40" s="14"/>
      <c r="E40" s="3"/>
      <c r="F40" s="3"/>
      <c r="G40" s="3"/>
    </row>
    <row r="41" spans="1:7" ht="14.25">
      <c r="A41" s="15"/>
      <c r="B41" s="7"/>
      <c r="C41" s="8"/>
      <c r="D41" s="14"/>
      <c r="E41" s="3"/>
      <c r="F41" s="3"/>
      <c r="G41" s="3"/>
    </row>
    <row r="42" spans="1:7" ht="15">
      <c r="A42" s="25"/>
      <c r="B42" s="32"/>
      <c r="C42" s="33"/>
      <c r="D42" s="14"/>
      <c r="E42" s="3"/>
      <c r="F42" s="3"/>
      <c r="G42" s="3"/>
    </row>
    <row r="43" spans="1:7" ht="14.25">
      <c r="A43" s="25"/>
      <c r="B43" s="3"/>
      <c r="C43" s="3"/>
      <c r="D43" s="14"/>
      <c r="E43" s="3"/>
      <c r="F43" s="3"/>
      <c r="G43" s="3"/>
    </row>
    <row r="44" spans="1:7" ht="14.25">
      <c r="A44" s="25"/>
      <c r="B44" s="3"/>
      <c r="C44" s="3"/>
      <c r="D44" s="14"/>
      <c r="E44" s="3"/>
      <c r="F44" s="3"/>
      <c r="G44" s="3"/>
    </row>
    <row r="45" spans="1:7" ht="14.25">
      <c r="A45" s="25"/>
      <c r="B45" s="3"/>
      <c r="C45" s="3"/>
      <c r="D45" s="14"/>
      <c r="E45" s="3"/>
      <c r="F45" s="3"/>
      <c r="G45" s="3"/>
    </row>
    <row r="46" spans="1:7" ht="14.25">
      <c r="A46" s="25"/>
      <c r="B46" s="3"/>
      <c r="C46" s="3"/>
      <c r="D46" s="14"/>
      <c r="E46" s="3"/>
      <c r="F46" s="3"/>
      <c r="G46" s="3"/>
    </row>
    <row r="47" spans="1:7" ht="14.25">
      <c r="A47" s="25"/>
      <c r="B47" s="3"/>
      <c r="C47" s="3"/>
      <c r="D47" s="14"/>
      <c r="E47" s="3"/>
      <c r="F47" s="3"/>
      <c r="G47" s="3"/>
    </row>
    <row r="48" spans="1:7" ht="14.25">
      <c r="A48" s="25"/>
      <c r="B48" s="3"/>
      <c r="C48" s="3"/>
      <c r="D48" s="14"/>
      <c r="E48" s="3"/>
      <c r="F48" s="3"/>
      <c r="G48" s="3"/>
    </row>
    <row r="49" spans="1:7" ht="14.25">
      <c r="A49" s="25"/>
      <c r="B49" s="26"/>
      <c r="C49" s="27"/>
      <c r="D49" s="14"/>
      <c r="E49" s="3"/>
      <c r="F49" s="3"/>
      <c r="G49" s="3"/>
    </row>
    <row r="50" spans="1:7" ht="14.25">
      <c r="A50" s="25"/>
      <c r="B50" s="26"/>
      <c r="C50" s="27"/>
      <c r="D50" s="14"/>
      <c r="E50" s="3"/>
      <c r="F50" s="3"/>
      <c r="G50" s="3"/>
    </row>
    <row r="51" spans="1:7" ht="14.25">
      <c r="A51" s="15"/>
      <c r="B51" s="15"/>
      <c r="C51" s="14"/>
      <c r="D51" s="14"/>
      <c r="E51" s="3"/>
      <c r="F51" s="3"/>
      <c r="G51" s="3"/>
    </row>
    <row r="52" spans="1:7" ht="14.25">
      <c r="A52" s="15"/>
      <c r="B52" s="15"/>
      <c r="C52" s="14"/>
      <c r="D52" s="14"/>
      <c r="E52" s="3"/>
      <c r="F52" s="3"/>
      <c r="G52" s="3"/>
    </row>
    <row r="53" spans="1:7" ht="14.25">
      <c r="A53" s="15"/>
      <c r="B53" s="15"/>
      <c r="C53" s="15"/>
      <c r="D53" s="15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1:7" ht="12.75">
      <c r="A55" s="4"/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1:7" ht="12.75">
      <c r="A57" s="4"/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60" ht="12.75">
      <c r="A60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8" r:id="rId2"/>
  <headerFooter alignWithMargins="0">
    <oddHeader>&amp;L&amp;"Arial,Negrito"&amp;14&amp;KFF0000ADM VIRTUS&amp;RPAPEL DE TRABALHO 4
COMPOSIÇÃO DO INVESTIMENTO / VIS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professor</cp:lastModifiedBy>
  <cp:lastPrinted>2009-11-27T12:58:23Z</cp:lastPrinted>
  <dcterms:created xsi:type="dcterms:W3CDTF">2005-06-19T13:40:37Z</dcterms:created>
  <dcterms:modified xsi:type="dcterms:W3CDTF">2009-11-27T13:42:42Z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